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080" activeTab="0"/>
  </bookViews>
  <sheets>
    <sheet name="база_8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Natalia Kostuchenko</author>
  </authors>
  <commentList>
    <comment ref="E23" authorId="0">
      <text>
        <r>
          <rPr>
            <b/>
            <sz val="9"/>
            <rFont val="Tahoma"/>
            <family val="2"/>
          </rPr>
          <t>Natalia Kostuchenko:</t>
        </r>
        <r>
          <rPr>
            <sz val="9"/>
            <rFont val="Tahoma"/>
            <family val="2"/>
          </rPr>
          <t xml:space="preserve">
идет не c молоко а сметана</t>
        </r>
      </text>
    </comment>
    <comment ref="F30" authorId="0">
      <text>
        <r>
          <rPr>
            <b/>
            <sz val="9"/>
            <rFont val="Tahoma"/>
            <family val="2"/>
          </rPr>
          <t>Natalia Kostuchenko:</t>
        </r>
        <r>
          <rPr>
            <sz val="9"/>
            <rFont val="Tahoma"/>
            <family val="2"/>
          </rPr>
          <t xml:space="preserve">
по факту остаток с кефира и творога идет на масло за минусом того что идет на масло</t>
        </r>
      </text>
    </comment>
    <comment ref="G30" authorId="0">
      <text>
        <r>
          <rPr>
            <b/>
            <sz val="9"/>
            <rFont val="Tahoma"/>
            <family val="2"/>
          </rPr>
          <t>Natalia Kostuchenko:уходит сметана а не молоко</t>
        </r>
      </text>
    </comment>
  </commentList>
</comments>
</file>

<file path=xl/sharedStrings.xml><?xml version="1.0" encoding="utf-8"?>
<sst xmlns="http://schemas.openxmlformats.org/spreadsheetml/2006/main" count="52" uniqueCount="47">
  <si>
    <t>цена закупки молока</t>
  </si>
  <si>
    <t>руб</t>
  </si>
  <si>
    <t>Надой</t>
  </si>
  <si>
    <t>молоко</t>
  </si>
  <si>
    <t>сыр</t>
  </si>
  <si>
    <t>кефир</t>
  </si>
  <si>
    <t>творог</t>
  </si>
  <si>
    <t>сметана</t>
  </si>
  <si>
    <t>Среднее потребление на человека</t>
  </si>
  <si>
    <t>молока</t>
  </si>
  <si>
    <t>сыра</t>
  </si>
  <si>
    <t>кефира</t>
  </si>
  <si>
    <t>творога</t>
  </si>
  <si>
    <t>молоко, литр</t>
  </si>
  <si>
    <t>сыр, кг</t>
  </si>
  <si>
    <t>кефир, литр</t>
  </si>
  <si>
    <t>творог, кг</t>
  </si>
  <si>
    <t>сметана, кг</t>
  </si>
  <si>
    <t>масла,кг</t>
  </si>
  <si>
    <t>масло</t>
  </si>
  <si>
    <t>уходит молока в лит</t>
  </si>
  <si>
    <t>остатки молока на выкуп</t>
  </si>
  <si>
    <t xml:space="preserve">арендная плата в мес </t>
  </si>
  <si>
    <t>ЭКОНОМИКА в мес. в руб.</t>
  </si>
  <si>
    <t>количество человек</t>
  </si>
  <si>
    <t>Цены на продукцию в руб.</t>
  </si>
  <si>
    <t>кг</t>
  </si>
  <si>
    <t>Стоимость молока</t>
  </si>
  <si>
    <t>литр</t>
  </si>
  <si>
    <t>Стоимость творога</t>
  </si>
  <si>
    <t>Стоимость сметаны</t>
  </si>
  <si>
    <t>Стоимость сыра</t>
  </si>
  <si>
    <t>Стоимость кефира</t>
  </si>
  <si>
    <t>Стоимость масла</t>
  </si>
  <si>
    <t>Стоимость</t>
  </si>
  <si>
    <t>потребление*цену</t>
  </si>
  <si>
    <t>ИТОГО расход в мес.</t>
  </si>
  <si>
    <t>Молоко в лит для производства</t>
  </si>
  <si>
    <t>Взнос, руб.</t>
  </si>
  <si>
    <t>Корова, руб.</t>
  </si>
  <si>
    <t>Окупаемость в годах</t>
  </si>
  <si>
    <t>фермерские</t>
  </si>
  <si>
    <t>сметаны (1)</t>
  </si>
  <si>
    <t>выкуп молока в  руб. (2)</t>
  </si>
  <si>
    <t>Ежем. уплата аренды за минусом выкупа молока (3)</t>
  </si>
  <si>
    <t>С экономией на продуктах (4)</t>
  </si>
  <si>
    <t>масло (1)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</si>
</sst>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\ _₽_-;\-* #,##0.0\ _₽_-;_-* &quot;-&quot;??\ _₽_-;_-@_-"/>
    <numFmt numFmtId="174" formatCode="0.0"/>
    <numFmt numFmtId="175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3"/>
      <color indexed="10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i/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sz val="13"/>
      <color rgb="FFFF0000"/>
      <name val="Calibri"/>
      <family val="2"/>
    </font>
    <font>
      <i/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5"/>
      <color rgb="FFFF0000"/>
      <name val="Calibri"/>
      <family val="2"/>
    </font>
    <font>
      <sz val="15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5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Border="1" applyAlignment="1">
      <alignment horizontal="center"/>
    </xf>
    <xf numFmtId="0" fontId="6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2" fontId="5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173" fontId="61" fillId="0" borderId="10" xfId="62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3" fontId="61" fillId="0" borderId="0" xfId="0" applyNumberFormat="1" applyFont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11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Alignment="1">
      <alignment/>
    </xf>
    <xf numFmtId="0" fontId="64" fillId="0" borderId="10" xfId="0" applyNumberFormat="1" applyFont="1" applyBorder="1" applyAlignment="1">
      <alignment wrapText="1"/>
    </xf>
    <xf numFmtId="0" fontId="62" fillId="0" borderId="10" xfId="0" applyFont="1" applyBorder="1" applyAlignment="1">
      <alignment horizontal="center"/>
    </xf>
    <xf numFmtId="0" fontId="65" fillId="7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61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5" fillId="7" borderId="12" xfId="0" applyFont="1" applyFill="1" applyBorder="1" applyAlignment="1">
      <alignment horizontal="center"/>
    </xf>
    <xf numFmtId="0" fontId="65" fillId="7" borderId="13" xfId="0" applyFont="1" applyFill="1" applyBorder="1" applyAlignment="1">
      <alignment horizontal="center"/>
    </xf>
    <xf numFmtId="0" fontId="65" fillId="7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3" fillId="0" borderId="0" xfId="0" applyFont="1" applyBorder="1" applyAlignment="1">
      <alignment horizontal="center"/>
    </xf>
    <xf numFmtId="173" fontId="61" fillId="0" borderId="0" xfId="62" applyNumberFormat="1" applyFont="1" applyBorder="1" applyAlignment="1">
      <alignment horizontal="center"/>
    </xf>
    <xf numFmtId="43" fontId="63" fillId="0" borderId="0" xfId="62" applyFont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/>
    </xf>
    <xf numFmtId="0" fontId="61" fillId="0" borderId="16" xfId="0" applyFont="1" applyBorder="1" applyAlignment="1">
      <alignment vertical="center"/>
    </xf>
    <xf numFmtId="0" fontId="66" fillId="7" borderId="12" xfId="0" applyFont="1" applyFill="1" applyBorder="1" applyAlignment="1">
      <alignment horizontal="center"/>
    </xf>
    <xf numFmtId="0" fontId="66" fillId="7" borderId="13" xfId="0" applyFont="1" applyFill="1" applyBorder="1" applyAlignment="1">
      <alignment horizontal="center"/>
    </xf>
    <xf numFmtId="0" fontId="66" fillId="7" borderId="14" xfId="0" applyFont="1" applyFill="1" applyBorder="1" applyAlignment="1">
      <alignment horizontal="center"/>
    </xf>
    <xf numFmtId="43" fontId="63" fillId="23" borderId="10" xfId="62" applyFont="1" applyFill="1" applyBorder="1" applyAlignment="1">
      <alignment horizontal="center"/>
    </xf>
    <xf numFmtId="0" fontId="63" fillId="7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/>
    </xf>
    <xf numFmtId="0" fontId="61" fillId="0" borderId="15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0" fontId="61" fillId="0" borderId="21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22" xfId="0" applyFont="1" applyBorder="1" applyAlignment="1">
      <alignment/>
    </xf>
    <xf numFmtId="0" fontId="67" fillId="0" borderId="21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47" fillId="0" borderId="23" xfId="0" applyFont="1" applyFill="1" applyBorder="1" applyAlignment="1">
      <alignment wrapText="1" shrinkToFit="1"/>
    </xf>
    <xf numFmtId="0" fontId="0" fillId="0" borderId="23" xfId="0" applyFill="1" applyBorder="1" applyAlignment="1">
      <alignment wrapText="1" shrinkToFit="1"/>
    </xf>
    <xf numFmtId="3" fontId="61" fillId="0" borderId="21" xfId="0" applyNumberFormat="1" applyFont="1" applyBorder="1" applyAlignment="1">
      <alignment horizontal="center"/>
    </xf>
    <xf numFmtId="0" fontId="68" fillId="0" borderId="23" xfId="0" applyFont="1" applyBorder="1" applyAlignment="1">
      <alignment wrapText="1"/>
    </xf>
    <xf numFmtId="0" fontId="62" fillId="0" borderId="0" xfId="0" applyNumberFormat="1" applyFont="1" applyBorder="1" applyAlignment="1">
      <alignment horizontal="center"/>
    </xf>
    <xf numFmtId="0" fontId="47" fillId="0" borderId="22" xfId="0" applyFont="1" applyFill="1" applyBorder="1" applyAlignment="1">
      <alignment wrapText="1" shrinkToFit="1"/>
    </xf>
    <xf numFmtId="0" fontId="63" fillId="0" borderId="23" xfId="0" applyFont="1" applyBorder="1" applyAlignment="1">
      <alignment horizontal="left"/>
    </xf>
    <xf numFmtId="0" fontId="0" fillId="0" borderId="22" xfId="0" applyFill="1" applyBorder="1" applyAlignment="1">
      <alignment wrapText="1" shrinkToFit="1"/>
    </xf>
    <xf numFmtId="0" fontId="61" fillId="0" borderId="22" xfId="0" applyFont="1" applyBorder="1" applyAlignment="1">
      <alignment horizontal="center"/>
    </xf>
    <xf numFmtId="0" fontId="63" fillId="0" borderId="21" xfId="0" applyFont="1" applyBorder="1" applyAlignment="1">
      <alignment horizontal="left"/>
    </xf>
    <xf numFmtId="3" fontId="61" fillId="0" borderId="22" xfId="0" applyNumberFormat="1" applyFont="1" applyBorder="1" applyAlignment="1">
      <alignment horizontal="center"/>
    </xf>
    <xf numFmtId="0" fontId="69" fillId="7" borderId="21" xfId="0" applyFont="1" applyFill="1" applyBorder="1" applyAlignment="1">
      <alignment horizontal="left"/>
    </xf>
    <xf numFmtId="0" fontId="63" fillId="0" borderId="21" xfId="0" applyFont="1" applyFill="1" applyBorder="1" applyAlignment="1">
      <alignment horizontal="left"/>
    </xf>
    <xf numFmtId="0" fontId="63" fillId="0" borderId="24" xfId="0" applyFont="1" applyBorder="1" applyAlignment="1">
      <alignment horizontal="left"/>
    </xf>
    <xf numFmtId="3" fontId="63" fillId="0" borderId="25" xfId="0" applyNumberFormat="1" applyFont="1" applyBorder="1" applyAlignment="1">
      <alignment horizontal="center"/>
    </xf>
    <xf numFmtId="0" fontId="61" fillId="0" borderId="24" xfId="0" applyFont="1" applyBorder="1" applyAlignment="1">
      <alignment/>
    </xf>
    <xf numFmtId="4" fontId="61" fillId="0" borderId="25" xfId="0" applyNumberFormat="1" applyFont="1" applyFill="1" applyBorder="1" applyAlignment="1">
      <alignment/>
    </xf>
    <xf numFmtId="0" fontId="61" fillId="0" borderId="26" xfId="0" applyFont="1" applyBorder="1" applyAlignment="1">
      <alignment horizontal="left"/>
    </xf>
    <xf numFmtId="0" fontId="61" fillId="0" borderId="26" xfId="0" applyFont="1" applyBorder="1" applyAlignment="1">
      <alignment/>
    </xf>
    <xf numFmtId="0" fontId="63" fillId="3" borderId="26" xfId="0" applyFont="1" applyFill="1" applyBorder="1" applyAlignment="1">
      <alignment wrapText="1"/>
    </xf>
    <xf numFmtId="0" fontId="63" fillId="0" borderId="27" xfId="0" applyFont="1" applyFill="1" applyBorder="1" applyAlignment="1">
      <alignment wrapText="1"/>
    </xf>
    <xf numFmtId="0" fontId="63" fillId="0" borderId="28" xfId="0" applyFont="1" applyBorder="1" applyAlignment="1">
      <alignment/>
    </xf>
    <xf numFmtId="3" fontId="65" fillId="7" borderId="29" xfId="0" applyNumberFormat="1" applyFont="1" applyFill="1" applyBorder="1" applyAlignment="1">
      <alignment/>
    </xf>
    <xf numFmtId="0" fontId="61" fillId="0" borderId="21" xfId="0" applyFont="1" applyBorder="1" applyAlignment="1">
      <alignment/>
    </xf>
    <xf numFmtId="0" fontId="61" fillId="0" borderId="30" xfId="0" applyFont="1" applyBorder="1" applyAlignment="1">
      <alignment/>
    </xf>
    <xf numFmtId="0" fontId="61" fillId="0" borderId="31" xfId="0" applyFont="1" applyBorder="1" applyAlignment="1">
      <alignment/>
    </xf>
    <xf numFmtId="0" fontId="61" fillId="0" borderId="32" xfId="0" applyFont="1" applyBorder="1" applyAlignment="1">
      <alignment/>
    </xf>
    <xf numFmtId="0" fontId="63" fillId="33" borderId="30" xfId="0" applyFont="1" applyFill="1" applyBorder="1" applyAlignment="1">
      <alignment/>
    </xf>
    <xf numFmtId="175" fontId="63" fillId="33" borderId="31" xfId="0" applyNumberFormat="1" applyFont="1" applyFill="1" applyBorder="1" applyAlignment="1">
      <alignment/>
    </xf>
    <xf numFmtId="0" fontId="61" fillId="2" borderId="10" xfId="0" applyFont="1" applyFill="1" applyBorder="1" applyAlignment="1">
      <alignment/>
    </xf>
    <xf numFmtId="4" fontId="63" fillId="2" borderId="25" xfId="0" applyNumberFormat="1" applyFont="1" applyFill="1" applyBorder="1" applyAlignment="1">
      <alignment/>
    </xf>
    <xf numFmtId="0" fontId="63" fillId="0" borderId="18" xfId="0" applyFont="1" applyBorder="1" applyAlignment="1">
      <alignment/>
    </xf>
    <xf numFmtId="0" fontId="63" fillId="0" borderId="33" xfId="0" applyFont="1" applyBorder="1" applyAlignment="1">
      <alignment vertical="center" wrapText="1"/>
    </xf>
    <xf numFmtId="0" fontId="61" fillId="0" borderId="34" xfId="0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70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/>
    </xf>
    <xf numFmtId="3" fontId="63" fillId="0" borderId="11" xfId="0" applyNumberFormat="1" applyFont="1" applyBorder="1" applyAlignment="1">
      <alignment horizontal="center"/>
    </xf>
    <xf numFmtId="3" fontId="47" fillId="0" borderId="36" xfId="0" applyNumberFormat="1" applyFont="1" applyBorder="1" applyAlignment="1">
      <alignment horizontal="center"/>
    </xf>
    <xf numFmtId="3" fontId="47" fillId="0" borderId="37" xfId="0" applyNumberFormat="1" applyFont="1" applyBorder="1" applyAlignment="1">
      <alignment horizontal="center"/>
    </xf>
    <xf numFmtId="3" fontId="69" fillId="3" borderId="11" xfId="0" applyNumberFormat="1" applyFont="1" applyFill="1" applyBorder="1" applyAlignment="1">
      <alignment horizontal="center"/>
    </xf>
    <xf numFmtId="3" fontId="69" fillId="0" borderId="36" xfId="0" applyNumberFormat="1" applyFont="1" applyBorder="1" applyAlignment="1">
      <alignment horizontal="center"/>
    </xf>
    <xf numFmtId="3" fontId="69" fillId="0" borderId="37" xfId="0" applyNumberFormat="1" applyFont="1" applyBorder="1" applyAlignment="1">
      <alignment horizontal="center"/>
    </xf>
    <xf numFmtId="3" fontId="70" fillId="0" borderId="38" xfId="0" applyNumberFormat="1" applyFont="1" applyFill="1" applyBorder="1" applyAlignment="1">
      <alignment horizontal="center"/>
    </xf>
    <xf numFmtId="3" fontId="70" fillId="0" borderId="39" xfId="0" applyNumberFormat="1" applyFont="1" applyFill="1" applyBorder="1" applyAlignment="1">
      <alignment horizontal="center"/>
    </xf>
    <xf numFmtId="3" fontId="70" fillId="0" borderId="40" xfId="0" applyNumberFormat="1" applyFont="1" applyFill="1" applyBorder="1" applyAlignment="1">
      <alignment horizontal="center"/>
    </xf>
    <xf numFmtId="0" fontId="63" fillId="0" borderId="15" xfId="0" applyFont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34.8515625" style="15" customWidth="1"/>
    <col min="2" max="2" width="17.8515625" style="15" customWidth="1"/>
    <col min="3" max="3" width="19.57421875" style="15" customWidth="1"/>
    <col min="4" max="4" width="16.28125" style="15" customWidth="1"/>
    <col min="5" max="5" width="23.8515625" style="15" customWidth="1"/>
    <col min="6" max="6" width="12.57421875" style="15" customWidth="1"/>
    <col min="7" max="7" width="14.421875" style="15" customWidth="1"/>
    <col min="8" max="8" width="15.421875" style="15" customWidth="1"/>
    <col min="9" max="9" width="10.140625" style="15" customWidth="1"/>
    <col min="10" max="10" width="11.57421875" style="15" customWidth="1"/>
    <col min="11" max="11" width="10.8515625" style="15" customWidth="1"/>
    <col min="12" max="12" width="18.57421875" style="15" customWidth="1"/>
    <col min="13" max="13" width="9.140625" style="15" customWidth="1"/>
    <col min="14" max="14" width="12.421875" style="0" customWidth="1"/>
    <col min="15" max="16" width="11.28125" style="0" bestFit="1" customWidth="1"/>
    <col min="17" max="17" width="10.00390625" style="0" customWidth="1"/>
    <col min="18" max="18" width="16.7109375" style="0" customWidth="1"/>
    <col min="19" max="20" width="15.57421875" style="0" bestFit="1" customWidth="1"/>
    <col min="22" max="24" width="12.421875" style="0" bestFit="1" customWidth="1"/>
  </cols>
  <sheetData>
    <row r="1" spans="1:7" ht="18" thickBot="1">
      <c r="A1" s="96" t="s">
        <v>38</v>
      </c>
      <c r="B1" s="112">
        <v>300000</v>
      </c>
      <c r="C1" s="56"/>
      <c r="D1" s="86" t="s">
        <v>39</v>
      </c>
      <c r="E1" s="87">
        <v>80000</v>
      </c>
      <c r="F1" s="56"/>
      <c r="G1" s="58"/>
    </row>
    <row r="2" spans="1:7" ht="27" customHeight="1" thickBot="1">
      <c r="A2" s="55" t="s">
        <v>24</v>
      </c>
      <c r="B2" s="54">
        <v>8</v>
      </c>
      <c r="C2" s="56"/>
      <c r="D2" s="97" t="s">
        <v>8</v>
      </c>
      <c r="E2" s="57" t="s">
        <v>13</v>
      </c>
      <c r="F2" s="40">
        <v>20</v>
      </c>
      <c r="G2" s="58"/>
    </row>
    <row r="3" spans="1:7" ht="17.25">
      <c r="A3" s="59" t="s">
        <v>0</v>
      </c>
      <c r="B3" s="60">
        <v>35</v>
      </c>
      <c r="C3" s="26" t="s">
        <v>1</v>
      </c>
      <c r="D3" s="98"/>
      <c r="E3" s="25" t="s">
        <v>14</v>
      </c>
      <c r="F3" s="41">
        <v>0.5</v>
      </c>
      <c r="G3" s="61"/>
    </row>
    <row r="4" spans="1:7" ht="17.25">
      <c r="A4" s="59"/>
      <c r="B4" s="60"/>
      <c r="C4" s="26"/>
      <c r="D4" s="98"/>
      <c r="E4" s="25" t="s">
        <v>15</v>
      </c>
      <c r="F4" s="41">
        <v>4</v>
      </c>
      <c r="G4" s="61"/>
    </row>
    <row r="5" spans="1:18" ht="17.25">
      <c r="A5" s="59" t="s">
        <v>22</v>
      </c>
      <c r="B5" s="60">
        <v>25000</v>
      </c>
      <c r="C5" s="26" t="s">
        <v>1</v>
      </c>
      <c r="D5" s="98"/>
      <c r="E5" s="25" t="s">
        <v>16</v>
      </c>
      <c r="F5" s="41">
        <v>1</v>
      </c>
      <c r="G5" s="61"/>
      <c r="J5" s="16"/>
      <c r="R5" s="10"/>
    </row>
    <row r="6" spans="1:24" ht="18.75">
      <c r="A6" s="62"/>
      <c r="B6" s="63"/>
      <c r="C6" s="24"/>
      <c r="D6" s="98"/>
      <c r="E6" s="25" t="s">
        <v>17</v>
      </c>
      <c r="F6" s="41">
        <v>0.35</v>
      </c>
      <c r="G6" s="61"/>
      <c r="V6" s="7"/>
      <c r="W6" s="7"/>
      <c r="X6" s="7"/>
    </row>
    <row r="7" spans="1:24" s="10" customFormat="1" ht="19.5" thickBot="1">
      <c r="A7" s="62"/>
      <c r="B7" s="63"/>
      <c r="C7" s="24"/>
      <c r="D7" s="99"/>
      <c r="E7" s="39" t="s">
        <v>18</v>
      </c>
      <c r="F7" s="42">
        <f>0.35</f>
        <v>0.35</v>
      </c>
      <c r="G7" s="64"/>
      <c r="H7" s="27"/>
      <c r="I7" s="27"/>
      <c r="J7" s="27"/>
      <c r="K7" s="27"/>
      <c r="L7" s="27"/>
      <c r="M7" s="27"/>
      <c r="V7" s="7"/>
      <c r="W7" s="7"/>
      <c r="X7" s="8"/>
    </row>
    <row r="8" spans="1:24" s="10" customFormat="1" ht="19.5" thickBot="1">
      <c r="A8" s="62"/>
      <c r="B8" s="63"/>
      <c r="C8" s="24"/>
      <c r="D8" s="49"/>
      <c r="E8" s="48"/>
      <c r="F8" s="47"/>
      <c r="G8" s="64"/>
      <c r="H8" s="27"/>
      <c r="I8" s="27"/>
      <c r="J8" s="27"/>
      <c r="K8" s="27"/>
      <c r="L8" s="27"/>
      <c r="M8" s="27"/>
      <c r="V8" s="7"/>
      <c r="W8" s="7"/>
      <c r="X8" s="8"/>
    </row>
    <row r="9" spans="1:24" s="10" customFormat="1" ht="18.75">
      <c r="A9" s="65" t="s">
        <v>25</v>
      </c>
      <c r="B9" s="43"/>
      <c r="C9" s="50" t="s">
        <v>41</v>
      </c>
      <c r="D9" s="34"/>
      <c r="E9" s="37"/>
      <c r="F9" s="31"/>
      <c r="G9" s="64"/>
      <c r="H9" s="24"/>
      <c r="I9" s="24"/>
      <c r="J9" s="24"/>
      <c r="K9" s="24"/>
      <c r="L9" s="24"/>
      <c r="M9" s="24"/>
      <c r="N9" s="34"/>
      <c r="O9" s="34"/>
      <c r="V9" s="7"/>
      <c r="W9" s="7"/>
      <c r="X9" s="8"/>
    </row>
    <row r="10" spans="1:24" s="10" customFormat="1" ht="18.75">
      <c r="A10" s="66" t="s">
        <v>27</v>
      </c>
      <c r="B10" s="43" t="s">
        <v>28</v>
      </c>
      <c r="C10" s="51">
        <v>100</v>
      </c>
      <c r="D10" s="34"/>
      <c r="E10" s="22"/>
      <c r="F10" s="31"/>
      <c r="G10" s="64"/>
      <c r="H10" s="24"/>
      <c r="I10" s="24"/>
      <c r="J10" s="24"/>
      <c r="K10" s="24"/>
      <c r="L10" s="24"/>
      <c r="M10" s="24"/>
      <c r="N10" s="34"/>
      <c r="O10" s="34"/>
      <c r="V10" s="7"/>
      <c r="W10" s="7"/>
      <c r="X10" s="8"/>
    </row>
    <row r="11" spans="1:24" s="10" customFormat="1" ht="18.75">
      <c r="A11" s="66" t="s">
        <v>29</v>
      </c>
      <c r="B11" s="43" t="s">
        <v>26</v>
      </c>
      <c r="C11" s="51">
        <v>600</v>
      </c>
      <c r="D11" s="34"/>
      <c r="E11" s="22"/>
      <c r="F11" s="31"/>
      <c r="G11" s="64"/>
      <c r="H11" s="24"/>
      <c r="I11" s="24"/>
      <c r="J11" s="24"/>
      <c r="K11" s="24"/>
      <c r="L11" s="24"/>
      <c r="M11" s="24"/>
      <c r="N11" s="34"/>
      <c r="O11" s="34"/>
      <c r="V11" s="7"/>
      <c r="W11" s="7"/>
      <c r="X11" s="8"/>
    </row>
    <row r="12" spans="1:24" s="10" customFormat="1" ht="18.75">
      <c r="A12" s="66" t="s">
        <v>30</v>
      </c>
      <c r="B12" s="43" t="s">
        <v>26</v>
      </c>
      <c r="C12" s="51">
        <v>800</v>
      </c>
      <c r="D12" s="34"/>
      <c r="E12" s="22"/>
      <c r="F12" s="31"/>
      <c r="G12" s="64"/>
      <c r="H12" s="24"/>
      <c r="I12" s="24"/>
      <c r="J12" s="24"/>
      <c r="K12" s="24"/>
      <c r="L12" s="24"/>
      <c r="M12" s="24"/>
      <c r="N12" s="34"/>
      <c r="O12" s="34"/>
      <c r="V12" s="7"/>
      <c r="W12" s="7"/>
      <c r="X12" s="8"/>
    </row>
    <row r="13" spans="1:24" s="10" customFormat="1" ht="18.75">
      <c r="A13" s="66" t="s">
        <v>31</v>
      </c>
      <c r="B13" s="43" t="s">
        <v>26</v>
      </c>
      <c r="C13" s="51">
        <v>1000</v>
      </c>
      <c r="D13" s="34"/>
      <c r="E13" s="22"/>
      <c r="F13" s="31"/>
      <c r="G13" s="64"/>
      <c r="H13" s="24"/>
      <c r="I13" s="24"/>
      <c r="J13" s="24"/>
      <c r="K13" s="24"/>
      <c r="L13" s="24"/>
      <c r="M13" s="24"/>
      <c r="N13" s="34"/>
      <c r="O13" s="34"/>
      <c r="V13" s="7"/>
      <c r="W13" s="7"/>
      <c r="X13" s="8"/>
    </row>
    <row r="14" spans="1:24" s="10" customFormat="1" ht="18.75">
      <c r="A14" s="66" t="s">
        <v>32</v>
      </c>
      <c r="B14" s="43" t="s">
        <v>28</v>
      </c>
      <c r="C14" s="51">
        <v>200</v>
      </c>
      <c r="D14" s="34"/>
      <c r="E14" s="22"/>
      <c r="F14" s="31"/>
      <c r="G14" s="64"/>
      <c r="H14" s="24"/>
      <c r="I14" s="24"/>
      <c r="J14" s="24"/>
      <c r="K14" s="24"/>
      <c r="L14" s="24"/>
      <c r="M14" s="24"/>
      <c r="N14" s="34"/>
      <c r="O14" s="34"/>
      <c r="V14" s="7"/>
      <c r="W14" s="7"/>
      <c r="X14" s="8"/>
    </row>
    <row r="15" spans="1:24" s="10" customFormat="1" ht="19.5" thickBot="1">
      <c r="A15" s="66" t="s">
        <v>33</v>
      </c>
      <c r="B15" s="43" t="s">
        <v>26</v>
      </c>
      <c r="C15" s="52">
        <v>900</v>
      </c>
      <c r="D15" s="34"/>
      <c r="E15" s="22"/>
      <c r="F15" s="31"/>
      <c r="G15" s="64"/>
      <c r="H15" s="24"/>
      <c r="I15" s="24"/>
      <c r="J15" s="24"/>
      <c r="K15" s="24"/>
      <c r="L15" s="24"/>
      <c r="M15" s="24"/>
      <c r="N15" s="34"/>
      <c r="O15" s="34"/>
      <c r="V15" s="7"/>
      <c r="W15" s="7"/>
      <c r="X15" s="8"/>
    </row>
    <row r="16" spans="1:24" s="10" customFormat="1" ht="18.75">
      <c r="A16" s="67"/>
      <c r="B16" s="20"/>
      <c r="C16" s="21"/>
      <c r="D16" s="22"/>
      <c r="E16" s="22"/>
      <c r="F16" s="31"/>
      <c r="G16" s="64"/>
      <c r="H16" s="24"/>
      <c r="I16" s="24"/>
      <c r="J16" s="24"/>
      <c r="K16" s="24"/>
      <c r="L16" s="24"/>
      <c r="M16" s="24"/>
      <c r="N16" s="34"/>
      <c r="O16" s="34"/>
      <c r="P16" s="34"/>
      <c r="Q16" s="34"/>
      <c r="R16" s="34"/>
      <c r="S16" s="34"/>
      <c r="T16" s="34"/>
      <c r="U16" s="34"/>
      <c r="V16" s="7"/>
      <c r="W16" s="7"/>
      <c r="X16" s="8"/>
    </row>
    <row r="17" spans="1:26" s="1" customFormat="1" ht="30.75" customHeight="1">
      <c r="A17" s="68" t="s">
        <v>35</v>
      </c>
      <c r="B17" s="17" t="s">
        <v>34</v>
      </c>
      <c r="C17" s="44"/>
      <c r="D17" s="44"/>
      <c r="E17" s="28" t="s">
        <v>37</v>
      </c>
      <c r="F17" s="69"/>
      <c r="G17" s="70"/>
      <c r="H17" s="35"/>
      <c r="I17" s="34"/>
      <c r="J17" s="34"/>
      <c r="K17" s="34"/>
      <c r="L17" s="37"/>
      <c r="M17" s="35"/>
      <c r="N17" s="34"/>
      <c r="O17" s="34"/>
      <c r="P17" s="35"/>
      <c r="Q17" s="34"/>
      <c r="R17" s="34"/>
      <c r="S17" s="34"/>
      <c r="T17" s="37"/>
      <c r="U17" s="38"/>
      <c r="V17" s="9"/>
      <c r="W17" s="9"/>
      <c r="X17" s="8"/>
      <c r="Z17" s="2"/>
    </row>
    <row r="18" spans="1:24" ht="24" customHeight="1">
      <c r="A18" s="71" t="s">
        <v>3</v>
      </c>
      <c r="B18" s="18">
        <f>B29*C10</f>
        <v>16000</v>
      </c>
      <c r="C18" s="45"/>
      <c r="D18" s="45"/>
      <c r="E18" s="29">
        <v>1</v>
      </c>
      <c r="F18" s="19"/>
      <c r="G18" s="72"/>
      <c r="H18" s="36"/>
      <c r="I18" s="34"/>
      <c r="J18" s="34"/>
      <c r="K18" s="34"/>
      <c r="L18" s="22"/>
      <c r="M18" s="35"/>
      <c r="N18" s="34"/>
      <c r="O18" s="34"/>
      <c r="P18" s="36"/>
      <c r="Q18" s="34"/>
      <c r="R18" s="34"/>
      <c r="S18" s="34"/>
      <c r="T18" s="22"/>
      <c r="U18" s="6"/>
      <c r="V18" s="8"/>
      <c r="W18" s="8"/>
      <c r="X18" s="8"/>
    </row>
    <row r="19" spans="1:24" ht="20.25" customHeight="1">
      <c r="A19" s="71" t="s">
        <v>4</v>
      </c>
      <c r="B19" s="18">
        <f>C29*C13</f>
        <v>4000</v>
      </c>
      <c r="C19" s="45"/>
      <c r="D19" s="45"/>
      <c r="E19" s="29">
        <v>15</v>
      </c>
      <c r="F19" s="19"/>
      <c r="G19" s="72"/>
      <c r="H19" s="36"/>
      <c r="I19" s="34"/>
      <c r="J19" s="34"/>
      <c r="K19" s="34"/>
      <c r="L19" s="22"/>
      <c r="M19" s="35"/>
      <c r="N19" s="34"/>
      <c r="O19" s="34"/>
      <c r="P19" s="36"/>
      <c r="Q19" s="34"/>
      <c r="R19" s="34"/>
      <c r="S19" s="34"/>
      <c r="T19" s="22"/>
      <c r="U19" s="6"/>
      <c r="V19" s="8"/>
      <c r="W19" s="8"/>
      <c r="X19" s="8"/>
    </row>
    <row r="20" spans="1:24" ht="22.5" customHeight="1">
      <c r="A20" s="71" t="s">
        <v>5</v>
      </c>
      <c r="B20" s="18">
        <f>D29*C14</f>
        <v>6400</v>
      </c>
      <c r="C20" s="45"/>
      <c r="D20" s="45"/>
      <c r="E20" s="29">
        <v>1.2</v>
      </c>
      <c r="F20" s="19"/>
      <c r="G20" s="72"/>
      <c r="H20" s="36"/>
      <c r="I20" s="34"/>
      <c r="J20" s="34"/>
      <c r="K20" s="34"/>
      <c r="L20" s="22"/>
      <c r="M20" s="35"/>
      <c r="N20" s="34"/>
      <c r="O20" s="34"/>
      <c r="P20" s="36"/>
      <c r="Q20" s="34"/>
      <c r="R20" s="34"/>
      <c r="S20" s="34"/>
      <c r="T20" s="22"/>
      <c r="U20" s="6"/>
      <c r="V20" s="8"/>
      <c r="W20" s="8"/>
      <c r="X20" s="8"/>
    </row>
    <row r="21" spans="1:24" ht="21.75" customHeight="1">
      <c r="A21" s="71" t="s">
        <v>6</v>
      </c>
      <c r="B21" s="18">
        <f>E29*C11</f>
        <v>4800</v>
      </c>
      <c r="C21" s="45"/>
      <c r="D21" s="45"/>
      <c r="E21" s="29">
        <v>8</v>
      </c>
      <c r="F21" s="19"/>
      <c r="G21" s="72"/>
      <c r="H21" s="36"/>
      <c r="I21" s="34"/>
      <c r="J21" s="34"/>
      <c r="K21" s="34"/>
      <c r="L21" s="22"/>
      <c r="M21" s="35"/>
      <c r="N21" s="34"/>
      <c r="O21" s="34"/>
      <c r="P21" s="36"/>
      <c r="Q21" s="34"/>
      <c r="R21" s="34"/>
      <c r="S21" s="34"/>
      <c r="T21" s="22"/>
      <c r="U21" s="6"/>
      <c r="V21" s="8"/>
      <c r="W21" s="8"/>
      <c r="X21" s="8"/>
    </row>
    <row r="22" spans="1:24" ht="18.75">
      <c r="A22" s="71" t="s">
        <v>7</v>
      </c>
      <c r="B22" s="18">
        <f>F29*C12</f>
        <v>2240</v>
      </c>
      <c r="C22" s="45"/>
      <c r="D22" s="45"/>
      <c r="E22" s="29">
        <v>10</v>
      </c>
      <c r="F22" s="19"/>
      <c r="G22" s="72"/>
      <c r="H22" s="36"/>
      <c r="I22" s="34"/>
      <c r="J22" s="34"/>
      <c r="K22" s="34"/>
      <c r="L22" s="22"/>
      <c r="M22" s="35"/>
      <c r="N22" s="34"/>
      <c r="O22" s="34"/>
      <c r="P22" s="36"/>
      <c r="Q22" s="34"/>
      <c r="R22" s="34"/>
      <c r="S22" s="34"/>
      <c r="T22" s="22"/>
      <c r="U22" s="6"/>
      <c r="V22" s="8"/>
      <c r="W22" s="8"/>
      <c r="X22" s="8"/>
    </row>
    <row r="23" spans="1:24" ht="18.75">
      <c r="A23" s="71" t="s">
        <v>19</v>
      </c>
      <c r="B23" s="18">
        <f>F7*C13</f>
        <v>350</v>
      </c>
      <c r="C23" s="45"/>
      <c r="D23" s="45"/>
      <c r="E23" s="29">
        <v>3.5</v>
      </c>
      <c r="F23" s="19"/>
      <c r="G23" s="72"/>
      <c r="H23" s="36"/>
      <c r="I23" s="34"/>
      <c r="J23" s="34"/>
      <c r="K23" s="34"/>
      <c r="L23" s="22"/>
      <c r="M23" s="22"/>
      <c r="N23" s="22"/>
      <c r="O23" s="5"/>
      <c r="P23" s="36"/>
      <c r="Q23" s="34"/>
      <c r="R23" s="34"/>
      <c r="S23" s="34"/>
      <c r="T23" s="22"/>
      <c r="U23" s="6"/>
      <c r="V23" s="8"/>
      <c r="W23" s="8"/>
      <c r="X23" s="8"/>
    </row>
    <row r="24" spans="1:24" ht="18.75">
      <c r="A24" s="71" t="s">
        <v>36</v>
      </c>
      <c r="B24" s="53">
        <f>SUM(B18:B22)</f>
        <v>33440</v>
      </c>
      <c r="C24" s="46"/>
      <c r="D24" s="46"/>
      <c r="E24" s="29"/>
      <c r="F24" s="19"/>
      <c r="G24" s="73"/>
      <c r="H24" s="21"/>
      <c r="I24" s="21"/>
      <c r="J24" s="21"/>
      <c r="K24" s="22"/>
      <c r="L24" s="22"/>
      <c r="M24" s="22"/>
      <c r="N24" s="5"/>
      <c r="O24" s="5"/>
      <c r="P24" s="5"/>
      <c r="Q24" s="5"/>
      <c r="R24" s="5"/>
      <c r="S24" s="6"/>
      <c r="T24" s="6"/>
      <c r="U24" s="6"/>
      <c r="V24" s="8"/>
      <c r="W24" s="8"/>
      <c r="X24" s="8"/>
    </row>
    <row r="25" spans="1:21" ht="17.25">
      <c r="A25" s="74"/>
      <c r="B25" s="19"/>
      <c r="C25" s="19"/>
      <c r="D25" s="19"/>
      <c r="E25" s="19"/>
      <c r="F25" s="19"/>
      <c r="G25" s="75"/>
      <c r="H25" s="21"/>
      <c r="I25" s="21"/>
      <c r="J25" s="21"/>
      <c r="K25" s="22"/>
      <c r="L25" s="22"/>
      <c r="M25" s="22"/>
      <c r="N25" s="5"/>
      <c r="O25" s="5"/>
      <c r="P25" s="5"/>
      <c r="Q25" s="5"/>
      <c r="R25" s="5"/>
      <c r="S25" s="6"/>
      <c r="T25" s="6"/>
      <c r="U25" s="6"/>
    </row>
    <row r="26" spans="1:21" ht="19.5">
      <c r="A26" s="76" t="s">
        <v>2</v>
      </c>
      <c r="B26" s="30">
        <v>500</v>
      </c>
      <c r="C26" s="19"/>
      <c r="D26" s="19"/>
      <c r="E26" s="19"/>
      <c r="F26" s="19"/>
      <c r="G26" s="75"/>
      <c r="H26" s="20"/>
      <c r="I26" s="20"/>
      <c r="J26" s="21"/>
      <c r="K26" s="22"/>
      <c r="L26" s="22"/>
      <c r="M26" s="22"/>
      <c r="N26" s="5"/>
      <c r="O26" s="5"/>
      <c r="P26" s="5"/>
      <c r="Q26" s="5"/>
      <c r="R26" s="5"/>
      <c r="S26" s="6"/>
      <c r="T26" s="3"/>
      <c r="U26" s="3"/>
    </row>
    <row r="27" spans="1:21" ht="19.5">
      <c r="A27" s="77"/>
      <c r="B27" s="100" t="s">
        <v>23</v>
      </c>
      <c r="C27" s="101"/>
      <c r="D27" s="101"/>
      <c r="E27" s="101"/>
      <c r="F27" s="101"/>
      <c r="G27" s="102"/>
      <c r="H27" s="21"/>
      <c r="I27" s="21"/>
      <c r="J27" s="21"/>
      <c r="K27" s="22"/>
      <c r="L27" s="22"/>
      <c r="M27" s="22"/>
      <c r="N27" s="5"/>
      <c r="O27" s="5"/>
      <c r="P27" s="5"/>
      <c r="Q27" s="5"/>
      <c r="R27" s="5"/>
      <c r="S27" s="6"/>
      <c r="T27" s="3"/>
      <c r="U27" s="3"/>
    </row>
    <row r="28" spans="1:21" ht="17.25">
      <c r="A28" s="78"/>
      <c r="B28" s="23" t="s">
        <v>9</v>
      </c>
      <c r="C28" s="17" t="s">
        <v>10</v>
      </c>
      <c r="D28" s="17" t="s">
        <v>11</v>
      </c>
      <c r="E28" s="17" t="s">
        <v>12</v>
      </c>
      <c r="F28" s="17" t="s">
        <v>42</v>
      </c>
      <c r="G28" s="79" t="s">
        <v>46</v>
      </c>
      <c r="H28" s="20"/>
      <c r="I28" s="20"/>
      <c r="J28" s="21"/>
      <c r="K28" s="22"/>
      <c r="L28" s="22"/>
      <c r="M28" s="22"/>
      <c r="N28" s="5"/>
      <c r="O28" s="5"/>
      <c r="P28" s="5"/>
      <c r="Q28" s="5"/>
      <c r="R28" s="5"/>
      <c r="S28" s="6"/>
      <c r="T28" s="3"/>
      <c r="U28" s="3"/>
    </row>
    <row r="29" spans="1:21" ht="17.25">
      <c r="A29" s="80"/>
      <c r="B29" s="32">
        <f>F2*B2</f>
        <v>160</v>
      </c>
      <c r="C29" s="32">
        <f>F3*B2</f>
        <v>4</v>
      </c>
      <c r="D29" s="32">
        <f>F4*B2</f>
        <v>32</v>
      </c>
      <c r="E29" s="32">
        <f>F5*B2</f>
        <v>8</v>
      </c>
      <c r="F29" s="33">
        <f>F6*B2</f>
        <v>2.8</v>
      </c>
      <c r="G29" s="81">
        <f>F7*B2</f>
        <v>2.8</v>
      </c>
      <c r="H29" s="20"/>
      <c r="I29" s="20"/>
      <c r="J29" s="20"/>
      <c r="K29" s="22"/>
      <c r="L29" s="22"/>
      <c r="M29" s="22"/>
      <c r="N29" s="5"/>
      <c r="O29" s="5"/>
      <c r="P29" s="5"/>
      <c r="Q29" s="5"/>
      <c r="R29" s="10"/>
      <c r="S29" s="6"/>
      <c r="T29" s="3"/>
      <c r="U29" s="3"/>
    </row>
    <row r="30" spans="1:21" ht="17.25">
      <c r="A30" s="82" t="s">
        <v>20</v>
      </c>
      <c r="B30" s="32">
        <f>B29</f>
        <v>160</v>
      </c>
      <c r="C30" s="32">
        <f>C29*E19</f>
        <v>60</v>
      </c>
      <c r="D30" s="32">
        <f>D29*E20</f>
        <v>38.4</v>
      </c>
      <c r="E30" s="32">
        <f>E29*E21</f>
        <v>64</v>
      </c>
      <c r="F30" s="94">
        <f>((D30+E30)/E22)-G29</f>
        <v>7.44</v>
      </c>
      <c r="G30" s="95">
        <f>(F30-F29)/E23</f>
        <v>1.3257142857142858</v>
      </c>
      <c r="H30" s="20"/>
      <c r="I30" s="20"/>
      <c r="J30" s="20"/>
      <c r="K30" s="22"/>
      <c r="L30" s="22"/>
      <c r="M30" s="22"/>
      <c r="N30" s="5"/>
      <c r="O30" s="5"/>
      <c r="P30" s="5"/>
      <c r="Q30" s="5"/>
      <c r="R30" s="11"/>
      <c r="S30" s="6"/>
      <c r="T30" s="3"/>
      <c r="U30" s="3"/>
    </row>
    <row r="31" spans="1:19" ht="17.25">
      <c r="A31" s="83" t="s">
        <v>21</v>
      </c>
      <c r="B31" s="32">
        <f>B26-B30</f>
        <v>340</v>
      </c>
      <c r="C31" s="32">
        <f>B31-C30</f>
        <v>280</v>
      </c>
      <c r="D31" s="32">
        <f>C31-D30</f>
        <v>241.6</v>
      </c>
      <c r="E31" s="32">
        <f>D31-E30</f>
        <v>177.6</v>
      </c>
      <c r="F31" s="33"/>
      <c r="G31" s="81"/>
      <c r="H31" s="19"/>
      <c r="I31" s="19"/>
      <c r="J31" s="20"/>
      <c r="K31" s="24"/>
      <c r="L31" s="24"/>
      <c r="M31" s="24"/>
      <c r="N31" s="13"/>
      <c r="O31" s="12"/>
      <c r="P31" s="12"/>
      <c r="Q31" s="12"/>
      <c r="R31" s="4"/>
      <c r="S31" s="10"/>
    </row>
    <row r="32" spans="1:19" ht="17.25">
      <c r="A32" s="83" t="s">
        <v>43</v>
      </c>
      <c r="B32" s="103">
        <f>E31*B3</f>
        <v>6216</v>
      </c>
      <c r="C32" s="104"/>
      <c r="D32" s="104"/>
      <c r="E32" s="104"/>
      <c r="F32" s="104"/>
      <c r="G32" s="105"/>
      <c r="H32" s="26"/>
      <c r="I32" s="26"/>
      <c r="J32" s="26"/>
      <c r="K32" s="24"/>
      <c r="L32" s="24"/>
      <c r="M32" s="24"/>
      <c r="N32" s="14"/>
      <c r="O32" s="10"/>
      <c r="P32" s="10"/>
      <c r="Q32" s="10"/>
      <c r="R32" s="10"/>
      <c r="S32" s="10"/>
    </row>
    <row r="33" spans="1:19" ht="51.75">
      <c r="A33" s="84" t="s">
        <v>44</v>
      </c>
      <c r="B33" s="106">
        <f>B32-B5</f>
        <v>-18784</v>
      </c>
      <c r="C33" s="107"/>
      <c r="D33" s="107"/>
      <c r="E33" s="107"/>
      <c r="F33" s="107"/>
      <c r="G33" s="108"/>
      <c r="H33" s="26"/>
      <c r="I33" s="26"/>
      <c r="J33" s="26"/>
      <c r="K33" s="24"/>
      <c r="L33" s="24"/>
      <c r="M33" s="24"/>
      <c r="N33" s="14"/>
      <c r="O33" s="10"/>
      <c r="P33" s="10"/>
      <c r="Q33" s="10"/>
      <c r="R33" s="10"/>
      <c r="S33" s="10"/>
    </row>
    <row r="34" spans="1:19" ht="20.25" customHeight="1" thickBot="1">
      <c r="A34" s="85" t="s">
        <v>45</v>
      </c>
      <c r="B34" s="109">
        <f>B33+C24+B24</f>
        <v>14656</v>
      </c>
      <c r="C34" s="110"/>
      <c r="D34" s="110"/>
      <c r="E34" s="110"/>
      <c r="F34" s="110"/>
      <c r="G34" s="111"/>
      <c r="H34" s="26"/>
      <c r="I34" s="26"/>
      <c r="J34" s="26"/>
      <c r="K34" s="24"/>
      <c r="L34" s="24"/>
      <c r="M34" s="24"/>
      <c r="N34" s="14"/>
      <c r="O34" s="10"/>
      <c r="P34" s="10"/>
      <c r="Q34" s="10"/>
      <c r="R34" s="10"/>
      <c r="S34" s="10"/>
    </row>
    <row r="35" spans="1:7" ht="17.25">
      <c r="A35" s="88"/>
      <c r="B35" s="26"/>
      <c r="C35" s="26"/>
      <c r="D35" s="26"/>
      <c r="E35" s="26"/>
      <c r="F35" s="26"/>
      <c r="G35" s="61"/>
    </row>
    <row r="36" spans="1:7" ht="18" thickBot="1">
      <c r="A36" s="92" t="s">
        <v>40</v>
      </c>
      <c r="B36" s="93">
        <f>((B1+E1)/B34)/12</f>
        <v>2.16066229985444</v>
      </c>
      <c r="C36" s="90"/>
      <c r="D36" s="90"/>
      <c r="E36" s="90"/>
      <c r="F36" s="90"/>
      <c r="G36" s="91"/>
    </row>
    <row r="37" spans="1:7" ht="18" thickBot="1">
      <c r="A37" s="89"/>
      <c r="B37" s="90"/>
      <c r="C37" s="90"/>
      <c r="D37" s="90"/>
      <c r="E37" s="90"/>
      <c r="F37" s="90"/>
      <c r="G37" s="91"/>
    </row>
  </sheetData>
  <sheetProtection/>
  <mergeCells count="5">
    <mergeCell ref="D2:D7"/>
    <mergeCell ref="B27:G27"/>
    <mergeCell ref="B32:G32"/>
    <mergeCell ref="B33:G33"/>
    <mergeCell ref="B34:G3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Natalia Kostuchenko</cp:lastModifiedBy>
  <cp:lastPrinted>2016-03-22T13:54:11Z</cp:lastPrinted>
  <dcterms:created xsi:type="dcterms:W3CDTF">2016-02-25T12:43:09Z</dcterms:created>
  <dcterms:modified xsi:type="dcterms:W3CDTF">2016-04-15T06:00:10Z</dcterms:modified>
  <cp:category/>
  <cp:version/>
  <cp:contentType/>
  <cp:contentStatus/>
</cp:coreProperties>
</file>